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56\"/>
    </mc:Choice>
  </mc:AlternateContent>
  <xr:revisionPtr revIDLastSave="0" documentId="13_ncr:1_{6BB634E3-5906-4E7F-82BF-5F97DE5F05D4}" xr6:coauthVersionLast="47" xr6:coauthVersionMax="47" xr10:uidLastSave="{00000000-0000-0000-0000-000000000000}"/>
  <bookViews>
    <workbookView xWindow="1152" yWindow="1152" windowWidth="17640" windowHeight="11280" tabRatio="796" activeTab="3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<sst xmlns="http://schemas.openxmlformats.org/spreadsheetml/2006/main" count="261" uniqueCount="144">
  <si>
    <t>СВОДКА ЗАТРАТ</t>
  </si>
  <si>
    <t>P_0256</t>
  </si>
  <si>
    <t>(идентификатор инвестиционного проекта)</t>
  </si>
  <si>
    <t>Реконструкция ВЛ-6 кВ Ф-1 ПС 35/6 кВ Город-2. Нефтегорский район Самарская область (3,85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</si>
  <si>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</si>
  <si>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</si>
  <si>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</si>
  <si>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</si>
  <si>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</si>
  <si>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</si>
  <si>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</si>
  <si>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</si>
  <si>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</si>
  <si>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</si>
  <si>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</si>
  <si>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</si>
  <si>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</si>
  <si>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</si>
  <si>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</si>
  <si>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</si>
  <si>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</si>
  <si>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</si>
  <si>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</si>
  <si>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</si>
  <si>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</si>
  <si>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</si>
  <si>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</si>
  <si>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</si>
  <si>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</si>
  <si>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</si>
  <si>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</si>
  <si>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</si>
  <si>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</si>
  <si>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</si>
  <si>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</si>
  <si>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</si>
  <si>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</si>
  <si>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</si>
  <si>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</si>
  <si>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</si>
  <si>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</si>
  <si>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</si>
  <si>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</si>
  <si>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</si>
  <si>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</si>
  <si>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</si>
  <si>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</si>
  <si>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</si>
  <si>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</si>
  <si>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</si>
  <si>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</si>
  <si>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</si>
  <si>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</si>
  <si>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</si>
  <si>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</si>
  <si>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</si>
  <si>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</si>
  <si>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</si>
  <si>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</si>
  <si>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</si>
  <si>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</si>
  <si>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</si>
  <si>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</si>
  <si>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</si>
  <si>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</si>
  <si>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</si>
  <si>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</si>
  <si>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</si>
  <si>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</si>
  <si>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</si>
  <si>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</si>
  <si>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</si>
  <si>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</si>
  <si>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</si>
  <si>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</si>
  <si>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</si>
  <si>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</si>
  <si>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</si>
  <si>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</si>
  <si>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</si>
  <si>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</si>
  <si>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</si>
  <si>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</si>
  <si>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</si>
  <si>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</si>
  <si>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</si>
  <si>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</si>
  <si>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</si>
  <si>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</si>
  <si>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</si>
  <si>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</si>
  <si>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</si>
  <si>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</si>
  <si>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</si>
  <si>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</si>
  <si>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</si>
  <si>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</si>
  <si>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</si>
  <si>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</si>
  <si>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</si>
  <si>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</si>
  <si>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</si>
  <si>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</si>
  <si>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</si>
  <si>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</si>
  <si>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</si>
  <si>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</si>
  <si>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</si>
  <si>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</si>
  <si>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</si>
  <si>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</si>
  <si>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</si>
  <si>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</si>
  <si>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</si>
  <si>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</si>
  <si>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</si>
  <si>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</si>
  <si>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</si>
  <si>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</si>
  <si>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</si>
  <si>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</si>
  <si>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</si>
  <si>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</si>
  <si>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</si>
  <si>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</si>
  <si>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</si>
  <si>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</si>
  <si>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</si>
  <si>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</si>
  <si>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</si>
  <si>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</si>
  <si>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</si>
  <si>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</si>
  <si>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</si>
  <si>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самонесущий изолированный СИП-3 1х95-20</t>
  </si>
  <si>
    <t>ФСБЦ-21.2.01.01-0051</t>
  </si>
  <si>
    <t>Стойка ж/б СВ-110-3,5</t>
  </si>
  <si>
    <t>шт</t>
  </si>
  <si>
    <t>Стойка ж/б СС136.6-3,1</t>
  </si>
  <si>
    <t>Реконструкция ВЛ-6 кВ Ф-1 ПС 35/6 кВ Город-2. Нефтегорский район Самарская область (3,85 км)</t>
  </si>
  <si>
    <t>Реконструкция ВЛ-6 кВ Ф-1 ПС 35/6 кВ Город-2. Нефтегорский район Самарская область (3,85 км)</t>
  </si>
  <si>
    <t>Реконструкция ВЛ-6 кВ Ф-1 ПС 35/6 кВ Город-2. Нефтегорский район Самарская область (3,85 км)</t>
  </si>
  <si>
    <t>Реконструкция ВЛ-6 кВ Ф-1 ПС 35/6 кВ Город-2. Нефтегорский район Самарская область (3,85 км)</t>
  </si>
  <si>
    <t>Реконструкция ВЛ-6 кВ Ф-1 ПС 35/6 кВ Город-2. Нефтегорский район Самарская область (3,85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</si>
</sst>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  <numFmt numFmtId="182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8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4" fillId="0" borderId="1" xfId="1" applyNumberFormat="1" applyFont="1" applyFill="1" applyBorder="1" applyAlignment="1">
      <alignment horizontal="left" vertical="center" wrapText="1" indent="17"/>
    </xf>
    <xf numFmtId="182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8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3.44140625" customWidth="1"/>
    <col min="9" max="9" width="19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24594.674182889801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(ССР!G70)</f>
        <v>4152.7980785999198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28747.4722614897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4791.2453814897199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4">
        <f>ROUND(C38*I35,5)</f>
        <v>31810.069230000001</v>
      </c>
      <c r="D40" s="57"/>
      <c r="E40" s="66">
        <f>D40-C40</f>
        <v>-31810.069230000001</v>
      </c>
      <c r="F40" s="67"/>
      <c r="G40" s="51"/>
      <c r="H40" s="51"/>
      <c r="I40" s="51"/>
    </row>
    <row r="41" spans="1:9" ht="15.6">
      <c r="A41" s="50"/>
      <c r="B41" s="53"/>
      <c r="C41" s="74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3">
        <f>C40+C32</f>
        <v>31810.069230000001</v>
      </c>
      <c r="D42" s="57"/>
      <c r="E42" s="66">
        <f>D42-C42</f>
        <v>-31810.069230000001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58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139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40</v>
      </c>
      <c r="C25" s="42" t="s">
        <v>41</v>
      </c>
      <c r="D25" s="41">
        <v>18563.076244356998</v>
      </c>
      <c r="E25" s="41">
        <v>356.39740351998</v>
      </c>
      <c r="F25" s="41">
        <v>0</v>
      </c>
      <c r="G25" s="41">
        <v>0</v>
      </c>
      <c r="H25" s="41">
        <v>18919.473647876999</v>
      </c>
    </row>
    <row r="26" spans="1:8">
      <c r="A26" s="2"/>
      <c r="B26" s="33"/>
      <c r="C26" s="33" t="s">
        <v>42</v>
      </c>
      <c r="D26" s="41">
        <v>18563.076244356998</v>
      </c>
      <c r="E26" s="41">
        <v>356.39740351998</v>
      </c>
      <c r="F26" s="41">
        <v>0</v>
      </c>
      <c r="G26" s="41">
        <v>0</v>
      </c>
      <c r="H26" s="41">
        <v>18919.473647876999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18563.076244356998</v>
      </c>
      <c r="E42" s="41">
        <v>356.39740351998</v>
      </c>
      <c r="F42" s="41">
        <v>0</v>
      </c>
      <c r="G42" s="41">
        <v>0</v>
      </c>
      <c r="H42" s="41">
        <v>18919.473647876999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464.07690610894002</v>
      </c>
      <c r="E44" s="41">
        <v>8.9099350879998997</v>
      </c>
      <c r="F44" s="41">
        <v>0</v>
      </c>
      <c r="G44" s="41">
        <v>0</v>
      </c>
      <c r="H44" s="41">
        <v>472.98684119694002</v>
      </c>
    </row>
    <row r="45" spans="1:8">
      <c r="A45" s="2"/>
      <c r="B45" s="33"/>
      <c r="C45" s="33" t="s">
        <v>57</v>
      </c>
      <c r="D45" s="41">
        <v>464.07690610894002</v>
      </c>
      <c r="E45" s="41">
        <v>8.9099350879998997</v>
      </c>
      <c r="F45" s="41">
        <v>0</v>
      </c>
      <c r="G45" s="41">
        <v>0</v>
      </c>
      <c r="H45" s="41">
        <v>472.98684119694002</v>
      </c>
    </row>
    <row r="46" spans="1:8">
      <c r="A46" s="2"/>
      <c r="B46" s="33"/>
      <c r="C46" s="33" t="s">
        <v>58</v>
      </c>
      <c r="D46" s="41">
        <v>19027.153150466002</v>
      </c>
      <c r="E46" s="41">
        <v>365.30733860798</v>
      </c>
      <c r="F46" s="41">
        <v>0</v>
      </c>
      <c r="G46" s="41">
        <v>0</v>
      </c>
      <c r="H46" s="41">
        <v>19392.460489074001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60</v>
      </c>
      <c r="C48" s="48" t="s">
        <v>61</v>
      </c>
      <c r="D48" s="41">
        <v>0</v>
      </c>
      <c r="E48" s="41">
        <v>0</v>
      </c>
      <c r="F48" s="41">
        <v>0</v>
      </c>
      <c r="G48" s="41">
        <v>326.05670197305</v>
      </c>
      <c r="H48" s="41">
        <v>326.05670197305</v>
      </c>
    </row>
    <row r="49" spans="1:8" ht="31.2">
      <c r="A49" s="2">
        <v>4</v>
      </c>
      <c r="B49" s="2" t="s">
        <v>62</v>
      </c>
      <c r="C49" s="48" t="s">
        <v>63</v>
      </c>
      <c r="D49" s="41">
        <v>496.60869722716001</v>
      </c>
      <c r="E49" s="41">
        <v>9.5345215376687005</v>
      </c>
      <c r="F49" s="41">
        <v>0</v>
      </c>
      <c r="G49" s="41">
        <v>0</v>
      </c>
      <c r="H49" s="41">
        <v>506.14321876483001</v>
      </c>
    </row>
    <row r="50" spans="1:8">
      <c r="A50" s="2">
        <v>5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420.81639261291002</v>
      </c>
      <c r="H50" s="41">
        <v>420.81639261291002</v>
      </c>
    </row>
    <row r="51" spans="1:8">
      <c r="A51" s="2">
        <v>6</v>
      </c>
      <c r="B51" s="2"/>
      <c r="C51" s="48" t="s">
        <v>66</v>
      </c>
      <c r="D51" s="41">
        <v>0</v>
      </c>
      <c r="E51" s="41">
        <v>0</v>
      </c>
      <c r="F51" s="41">
        <v>0</v>
      </c>
      <c r="G51" s="41">
        <v>88.199713799243995</v>
      </c>
      <c r="H51" s="41">
        <v>88.199713799243995</v>
      </c>
    </row>
    <row r="52" spans="1:8">
      <c r="A52" s="2">
        <v>7</v>
      </c>
      <c r="B52" s="2"/>
      <c r="C52" s="48" t="s">
        <v>67</v>
      </c>
      <c r="D52" s="41">
        <v>0</v>
      </c>
      <c r="E52" s="41">
        <v>0</v>
      </c>
      <c r="F52" s="41">
        <v>0</v>
      </c>
      <c r="G52" s="41">
        <v>84.671725247275006</v>
      </c>
      <c r="H52" s="41">
        <v>84.671725247275006</v>
      </c>
    </row>
    <row r="53" spans="1:8">
      <c r="A53" s="2"/>
      <c r="B53" s="33"/>
      <c r="C53" s="33" t="s">
        <v>68</v>
      </c>
      <c r="D53" s="41">
        <v>496.60869722716001</v>
      </c>
      <c r="E53" s="41">
        <v>9.5345215376687005</v>
      </c>
      <c r="F53" s="41">
        <v>0</v>
      </c>
      <c r="G53" s="41">
        <v>919.74453363248006</v>
      </c>
      <c r="H53" s="41">
        <v>1425.8877523972999</v>
      </c>
    </row>
    <row r="54" spans="1:8">
      <c r="A54" s="2"/>
      <c r="B54" s="33"/>
      <c r="C54" s="33" t="s">
        <v>69</v>
      </c>
      <c r="D54" s="41">
        <v>19523.761847694001</v>
      </c>
      <c r="E54" s="41">
        <v>374.84186014565</v>
      </c>
      <c r="F54" s="41">
        <v>0</v>
      </c>
      <c r="G54" s="41">
        <v>919.74453363248006</v>
      </c>
      <c r="H54" s="41">
        <v>20818.348241471998</v>
      </c>
    </row>
    <row r="55" spans="1:8" ht="31.5" customHeight="1">
      <c r="A55" s="2"/>
      <c r="B55" s="33"/>
      <c r="C55" s="33" t="s">
        <v>70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71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72</v>
      </c>
      <c r="D58" s="41">
        <v>19523.761847694001</v>
      </c>
      <c r="E58" s="41">
        <v>374.84186014565</v>
      </c>
      <c r="F58" s="41">
        <v>0</v>
      </c>
      <c r="G58" s="41">
        <v>919.74453363248006</v>
      </c>
      <c r="H58" s="41">
        <v>20818.348241471998</v>
      </c>
    </row>
    <row r="59" spans="1:8" ht="157.5" customHeight="1">
      <c r="A59" s="2"/>
      <c r="B59" s="33"/>
      <c r="C59" s="33" t="s">
        <v>73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74</v>
      </c>
      <c r="C60" s="48" t="s">
        <v>75</v>
      </c>
      <c r="D60" s="41">
        <v>0</v>
      </c>
      <c r="E60" s="41">
        <v>0</v>
      </c>
      <c r="F60" s="41">
        <v>0</v>
      </c>
      <c r="G60" s="41">
        <v>2440.1244619985</v>
      </c>
      <c r="H60" s="41">
        <v>2440.1244619985</v>
      </c>
    </row>
    <row r="61" spans="1:8">
      <c r="A61" s="2"/>
      <c r="B61" s="33"/>
      <c r="C61" s="33" t="s">
        <v>76</v>
      </c>
      <c r="D61" s="41">
        <v>0</v>
      </c>
      <c r="E61" s="41">
        <v>0</v>
      </c>
      <c r="F61" s="41">
        <v>0</v>
      </c>
      <c r="G61" s="41">
        <v>2440.1244619985</v>
      </c>
      <c r="H61" s="41">
        <v>2440.1244619985</v>
      </c>
    </row>
    <row r="62" spans="1:8">
      <c r="A62" s="2"/>
      <c r="B62" s="33"/>
      <c r="C62" s="33" t="s">
        <v>77</v>
      </c>
      <c r="D62" s="41">
        <v>19523.761847694001</v>
      </c>
      <c r="E62" s="41">
        <v>374.84186014565</v>
      </c>
      <c r="F62" s="41">
        <v>0</v>
      </c>
      <c r="G62" s="41">
        <v>3359.868995631</v>
      </c>
      <c r="H62" s="41">
        <v>23258.472703470001</v>
      </c>
    </row>
    <row r="63" spans="1:8">
      <c r="A63" s="2"/>
      <c r="B63" s="33"/>
      <c r="C63" s="33" t="s">
        <v>78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79</v>
      </c>
      <c r="C64" s="48" t="s">
        <v>80</v>
      </c>
      <c r="D64" s="41">
        <f>D62*3%</f>
        <v>585.71285543082001</v>
      </c>
      <c r="E64" s="41">
        <f>E62*3%</f>
        <v>11.245255804369499</v>
      </c>
      <c r="F64" s="41">
        <f>F62*3%</f>
        <v>0</v>
      </c>
      <c r="G64" s="41">
        <f>G62*3%</f>
        <v>100.79606986893</v>
      </c>
      <c r="H64" s="41">
        <f>SUM(D64:G64)</f>
        <v>697.75418110411999</v>
      </c>
    </row>
    <row r="65" spans="1:8">
      <c r="A65" s="2"/>
      <c r="B65" s="33"/>
      <c r="C65" s="33" t="s">
        <v>81</v>
      </c>
      <c r="D65" s="41">
        <f>D64</f>
        <v>585.71285543082001</v>
      </c>
      <c r="E65" s="41">
        <f>E64</f>
        <v>11.245255804369499</v>
      </c>
      <c r="F65" s="41">
        <f>F64</f>
        <v>0</v>
      </c>
      <c r="G65" s="41">
        <f>G64</f>
        <v>100.79606986893</v>
      </c>
      <c r="H65" s="41">
        <f>SUM(D65:G65)</f>
        <v>697.75418110411999</v>
      </c>
    </row>
    <row r="66" spans="1:8">
      <c r="A66" s="2"/>
      <c r="B66" s="33"/>
      <c r="C66" s="33" t="s">
        <v>82</v>
      </c>
      <c r="D66" s="41">
        <f>D65+D62</f>
        <v>20109.474703124801</v>
      </c>
      <c r="E66" s="41">
        <f>E65+E62</f>
        <v>386.08711595001898</v>
      </c>
      <c r="F66" s="41">
        <f>F65+F62</f>
        <v>0</v>
      </c>
      <c r="G66" s="41">
        <f>G65+G62</f>
        <v>3460.6650654999298</v>
      </c>
      <c r="H66" s="41">
        <f>SUM(D66:G66)</f>
        <v>23956.2268845748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84</v>
      </c>
      <c r="C68" s="48" t="s">
        <v>85</v>
      </c>
      <c r="D68" s="41">
        <f>D66*20%</f>
        <v>4021.8949406249599</v>
      </c>
      <c r="E68" s="41">
        <f>E66*20%</f>
        <v>77.217423190003899</v>
      </c>
      <c r="F68" s="41">
        <f>F66*20%</f>
        <v>0</v>
      </c>
      <c r="G68" s="41">
        <f>G66*20%</f>
        <v>692.13301309998599</v>
      </c>
      <c r="H68" s="41">
        <f>SUM(D68:G68)</f>
        <v>4791.2453769149497</v>
      </c>
    </row>
    <row r="69" spans="1:8">
      <c r="A69" s="2"/>
      <c r="B69" s="33"/>
      <c r="C69" s="33" t="s">
        <v>86</v>
      </c>
      <c r="D69" s="41">
        <f>D68</f>
        <v>4021.8949406249599</v>
      </c>
      <c r="E69" s="41">
        <f>E68</f>
        <v>77.217423190003899</v>
      </c>
      <c r="F69" s="41">
        <f>F68</f>
        <v>0</v>
      </c>
      <c r="G69" s="41">
        <f>G68</f>
        <v>692.13301309998599</v>
      </c>
      <c r="H69" s="41">
        <f>SUM(D69:G69)</f>
        <v>4791.2453769149497</v>
      </c>
    </row>
    <row r="70" spans="1:8">
      <c r="A70" s="2"/>
      <c r="B70" s="33"/>
      <c r="C70" s="33" t="s">
        <v>87</v>
      </c>
      <c r="D70" s="41">
        <f>D69+D66</f>
        <v>24131.3696437498</v>
      </c>
      <c r="E70" s="41">
        <f>E69+E66</f>
        <v>463.304539140023</v>
      </c>
      <c r="F70" s="41">
        <f>F69+F66</f>
        <v>0</v>
      </c>
      <c r="G70" s="41">
        <f>G69+G66</f>
        <v>4152.7980785999198</v>
      </c>
      <c r="H70" s="41">
        <f>SUM(D70:G70)</f>
        <v>28747.4722614897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91</v>
      </c>
      <c r="C7" s="28" t="s">
        <v>92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94</v>
      </c>
      <c r="C13" s="3" t="s">
        <v>95</v>
      </c>
      <c r="D13" s="32">
        <v>18563.076244356998</v>
      </c>
      <c r="E13" s="32">
        <v>356.39740351998</v>
      </c>
      <c r="F13" s="32">
        <v>0</v>
      </c>
      <c r="G13" s="32">
        <v>0</v>
      </c>
      <c r="H13" s="32">
        <v>18919.473647876999</v>
      </c>
      <c r="J13" s="20"/>
    </row>
    <row r="14" spans="1:14">
      <c r="A14" s="2"/>
      <c r="B14" s="33"/>
      <c r="C14" s="33" t="s">
        <v>96</v>
      </c>
      <c r="D14" s="32">
        <v>18563.076244356998</v>
      </c>
      <c r="E14" s="32">
        <v>356.39740351998</v>
      </c>
      <c r="F14" s="32">
        <v>0</v>
      </c>
      <c r="G14" s="32">
        <v>0</v>
      </c>
      <c r="H14" s="32">
        <v>18919.473647876999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98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99</v>
      </c>
      <c r="C13" s="3" t="s">
        <v>98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61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102</v>
      </c>
      <c r="D13" s="32">
        <v>0</v>
      </c>
      <c r="E13" s="32">
        <v>0</v>
      </c>
      <c r="F13" s="32">
        <v>0</v>
      </c>
      <c r="G13" s="32">
        <v>326.05670197305</v>
      </c>
      <c r="H13" s="32">
        <v>326.05670197305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326.05670197305</v>
      </c>
      <c r="H14" s="32">
        <v>326.05670197305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88</v>
      </c>
    </row>
    <row r="2" spans="1:14" ht="45.75" customHeight="1">
      <c r="A2" s="24"/>
      <c r="B2" s="24" t="s">
        <v>89</v>
      </c>
      <c r="C2" s="85" t="s">
        <v>143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91</v>
      </c>
      <c r="C7" s="28" t="s">
        <v>75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93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75</v>
      </c>
      <c r="D13" s="32">
        <v>0</v>
      </c>
      <c r="E13" s="32">
        <v>0</v>
      </c>
      <c r="F13" s="32">
        <v>0</v>
      </c>
      <c r="G13" s="32">
        <v>2440.1244619985</v>
      </c>
      <c r="H13" s="32">
        <v>2440.1244619985</v>
      </c>
      <c r="J13" s="20"/>
    </row>
    <row r="14" spans="1:14">
      <c r="A14" s="2"/>
      <c r="B14" s="33"/>
      <c r="C14" s="33" t="s">
        <v>96</v>
      </c>
      <c r="D14" s="32">
        <v>0</v>
      </c>
      <c r="E14" s="32">
        <v>0</v>
      </c>
      <c r="F14" s="32">
        <v>0</v>
      </c>
      <c r="G14" s="32">
        <v>2440.1244619985</v>
      </c>
      <c r="H14" s="32">
        <v>2440.1244619985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55" zoomScaleNormal="55"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92</v>
      </c>
      <c r="B3" s="94"/>
      <c r="C3" s="11"/>
      <c r="D3" s="12">
        <v>18919.473647876999</v>
      </c>
      <c r="E3" s="13"/>
      <c r="F3" s="13"/>
      <c r="G3" s="13"/>
      <c r="H3" s="14"/>
    </row>
    <row r="4" spans="1:8">
      <c r="A4" s="99" t="s">
        <v>113</v>
      </c>
      <c r="B4" s="15" t="s">
        <v>114</v>
      </c>
      <c r="C4" s="11"/>
      <c r="D4" s="12">
        <v>18563.076244356998</v>
      </c>
      <c r="E4" s="13"/>
      <c r="F4" s="13"/>
      <c r="G4" s="13"/>
      <c r="H4" s="14"/>
    </row>
    <row r="5" spans="1:8">
      <c r="A5" s="99"/>
      <c r="B5" s="15" t="s">
        <v>115</v>
      </c>
      <c r="C5" s="10"/>
      <c r="D5" s="12">
        <v>356.39740351998</v>
      </c>
      <c r="E5" s="13"/>
      <c r="F5" s="13"/>
      <c r="G5" s="13"/>
      <c r="H5" s="16"/>
    </row>
    <row r="6" spans="1:8">
      <c r="A6" s="100"/>
      <c r="B6" s="15" t="s">
        <v>116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5" t="s">
        <v>95</v>
      </c>
      <c r="B8" s="96"/>
      <c r="C8" s="99" t="s">
        <v>41</v>
      </c>
      <c r="D8" s="17">
        <v>18919.473647876999</v>
      </c>
      <c r="E8" s="13">
        <v>3.85</v>
      </c>
      <c r="F8" s="13" t="s">
        <v>118</v>
      </c>
      <c r="G8" s="17">
        <v>4914.1489994487001</v>
      </c>
      <c r="H8" s="16"/>
    </row>
    <row r="9" spans="1:8">
      <c r="A9" s="101">
        <v>1</v>
      </c>
      <c r="B9" s="15" t="s">
        <v>114</v>
      </c>
      <c r="C9" s="99"/>
      <c r="D9" s="17">
        <v>18563.076244356998</v>
      </c>
      <c r="E9" s="13"/>
      <c r="F9" s="13"/>
      <c r="G9" s="13"/>
      <c r="H9" s="100" t="s">
        <v>119</v>
      </c>
    </row>
    <row r="10" spans="1:8">
      <c r="A10" s="99"/>
      <c r="B10" s="15" t="s">
        <v>115</v>
      </c>
      <c r="C10" s="99"/>
      <c r="D10" s="17">
        <v>356.39740351998</v>
      </c>
      <c r="E10" s="13"/>
      <c r="F10" s="13"/>
      <c r="G10" s="13"/>
      <c r="H10" s="100"/>
    </row>
    <row r="11" spans="1:8">
      <c r="A11" s="99"/>
      <c r="B11" s="15" t="s">
        <v>116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98</v>
      </c>
      <c r="B13" s="94"/>
      <c r="C13" s="10"/>
      <c r="D13" s="12">
        <v>0</v>
      </c>
      <c r="E13" s="13"/>
      <c r="F13" s="13"/>
      <c r="G13" s="13"/>
      <c r="H13" s="16"/>
    </row>
    <row r="14" spans="1:8">
      <c r="A14" s="99" t="s">
        <v>120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117</v>
      </c>
      <c r="C17" s="10"/>
      <c r="D17" s="12">
        <v>0</v>
      </c>
      <c r="E17" s="13"/>
      <c r="F17" s="13"/>
      <c r="G17" s="13"/>
      <c r="H17" s="16"/>
    </row>
    <row r="18" spans="1:8">
      <c r="A18" s="95" t="s">
        <v>98</v>
      </c>
      <c r="B18" s="96"/>
      <c r="C18" s="99" t="s">
        <v>41</v>
      </c>
      <c r="D18" s="17">
        <v>0</v>
      </c>
      <c r="E18" s="13">
        <v>3.85</v>
      </c>
      <c r="F18" s="13" t="s">
        <v>118</v>
      </c>
      <c r="G18" s="17">
        <v>0</v>
      </c>
      <c r="H18" s="16"/>
    </row>
    <row r="19" spans="1:8">
      <c r="A19" s="101">
        <v>1</v>
      </c>
      <c r="B19" s="15" t="s">
        <v>114</v>
      </c>
      <c r="C19" s="99"/>
      <c r="D19" s="17">
        <v>0</v>
      </c>
      <c r="E19" s="13"/>
      <c r="F19" s="13"/>
      <c r="G19" s="13"/>
      <c r="H19" s="100" t="s">
        <v>119</v>
      </c>
    </row>
    <row r="20" spans="1:8">
      <c r="A20" s="99"/>
      <c r="B20" s="15" t="s">
        <v>115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117</v>
      </c>
      <c r="C22" s="99"/>
      <c r="D22" s="17">
        <v>0</v>
      </c>
      <c r="E22" s="13"/>
      <c r="F22" s="13"/>
      <c r="G22" s="13"/>
      <c r="H22" s="100"/>
    </row>
    <row r="23" spans="1:8" ht="24.6">
      <c r="A23" s="97" t="s">
        <v>61</v>
      </c>
      <c r="B23" s="94"/>
      <c r="C23" s="10"/>
      <c r="D23" s="12">
        <v>326.05670197305</v>
      </c>
      <c r="E23" s="13"/>
      <c r="F23" s="13"/>
      <c r="G23" s="13"/>
      <c r="H23" s="16"/>
    </row>
    <row r="24" spans="1:8">
      <c r="A24" s="99" t="s">
        <v>121</v>
      </c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117</v>
      </c>
      <c r="C27" s="10"/>
      <c r="D27" s="12">
        <v>326.05670197305</v>
      </c>
      <c r="E27" s="13"/>
      <c r="F27" s="13"/>
      <c r="G27" s="13"/>
      <c r="H27" s="16"/>
    </row>
    <row r="28" spans="1:8">
      <c r="A28" s="95" t="s">
        <v>102</v>
      </c>
      <c r="B28" s="96"/>
      <c r="C28" s="99" t="s">
        <v>41</v>
      </c>
      <c r="D28" s="17">
        <v>326.05670197305</v>
      </c>
      <c r="E28" s="13">
        <v>3.85</v>
      </c>
      <c r="F28" s="13" t="s">
        <v>118</v>
      </c>
      <c r="G28" s="17">
        <v>84.690052460532002</v>
      </c>
      <c r="H28" s="16"/>
    </row>
    <row r="29" spans="1:8">
      <c r="A29" s="101">
        <v>1</v>
      </c>
      <c r="B29" s="15" t="s">
        <v>114</v>
      </c>
      <c r="C29" s="99"/>
      <c r="D29" s="17">
        <v>0</v>
      </c>
      <c r="E29" s="13"/>
      <c r="F29" s="13"/>
      <c r="G29" s="13"/>
      <c r="H29" s="100" t="s">
        <v>119</v>
      </c>
    </row>
    <row r="30" spans="1:8">
      <c r="A30" s="99"/>
      <c r="B30" s="15" t="s">
        <v>115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117</v>
      </c>
      <c r="C32" s="99"/>
      <c r="D32" s="17">
        <v>326.05670197305</v>
      </c>
      <c r="E32" s="13"/>
      <c r="F32" s="13"/>
      <c r="G32" s="13"/>
      <c r="H32" s="100"/>
    </row>
    <row r="33" spans="1:8" ht="24.6">
      <c r="A33" s="97" t="s">
        <v>75</v>
      </c>
      <c r="B33" s="94"/>
      <c r="C33" s="10"/>
      <c r="D33" s="12">
        <v>2440.1244619985</v>
      </c>
      <c r="E33" s="13"/>
      <c r="F33" s="13"/>
      <c r="G33" s="13"/>
      <c r="H33" s="16"/>
    </row>
    <row r="34" spans="1:8">
      <c r="A34" s="99" t="s">
        <v>122</v>
      </c>
      <c r="B34" s="15" t="s">
        <v>114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115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116</v>
      </c>
      <c r="C36" s="10"/>
      <c r="D36" s="12">
        <v>0</v>
      </c>
      <c r="E36" s="13"/>
      <c r="F36" s="13"/>
      <c r="G36" s="13"/>
      <c r="H36" s="16"/>
    </row>
    <row r="37" spans="1:8">
      <c r="A37" s="99"/>
      <c r="B37" s="15" t="s">
        <v>117</v>
      </c>
      <c r="C37" s="10"/>
      <c r="D37" s="12">
        <v>2440.1244619985</v>
      </c>
      <c r="E37" s="13"/>
      <c r="F37" s="13"/>
      <c r="G37" s="13"/>
      <c r="H37" s="16"/>
    </row>
    <row r="38" spans="1:8">
      <c r="A38" s="95" t="s">
        <v>75</v>
      </c>
      <c r="B38" s="96"/>
      <c r="C38" s="99" t="s">
        <v>41</v>
      </c>
      <c r="D38" s="17">
        <v>2440.1244619985</v>
      </c>
      <c r="E38" s="13">
        <v>3.85</v>
      </c>
      <c r="F38" s="13" t="s">
        <v>118</v>
      </c>
      <c r="G38" s="17">
        <v>633.79856155805999</v>
      </c>
      <c r="H38" s="16"/>
    </row>
    <row r="39" spans="1:8">
      <c r="A39" s="101">
        <v>1</v>
      </c>
      <c r="B39" s="15" t="s">
        <v>114</v>
      </c>
      <c r="C39" s="99"/>
      <c r="D39" s="17">
        <v>0</v>
      </c>
      <c r="E39" s="13"/>
      <c r="F39" s="13"/>
      <c r="G39" s="13"/>
      <c r="H39" s="100" t="s">
        <v>119</v>
      </c>
    </row>
    <row r="40" spans="1:8">
      <c r="A40" s="99"/>
      <c r="B40" s="15" t="s">
        <v>115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116</v>
      </c>
      <c r="C41" s="99"/>
      <c r="D41" s="17">
        <v>0</v>
      </c>
      <c r="E41" s="13"/>
      <c r="F41" s="13"/>
      <c r="G41" s="13"/>
      <c r="H41" s="100"/>
    </row>
    <row r="42" spans="1:8">
      <c r="A42" s="99"/>
      <c r="B42" s="15" t="s">
        <v>117</v>
      </c>
      <c r="C42" s="99"/>
      <c r="D42" s="17">
        <v>2440.1244619985</v>
      </c>
      <c r="E42" s="13"/>
      <c r="F42" s="13"/>
      <c r="G42" s="13"/>
      <c r="H42" s="100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8" t="s">
        <v>123</v>
      </c>
      <c r="B45" s="98"/>
      <c r="C45" s="98"/>
      <c r="D45" s="98"/>
      <c r="E45" s="98"/>
      <c r="F45" s="98"/>
      <c r="G45" s="98"/>
      <c r="H45" s="98"/>
    </row>
    <row r="46" spans="1:8">
      <c r="A46" s="98" t="s">
        <v>124</v>
      </c>
      <c r="B46" s="98"/>
      <c r="C46" s="98"/>
      <c r="D46" s="98"/>
      <c r="E46" s="98"/>
      <c r="F46" s="98"/>
      <c r="G46" s="98"/>
      <c r="H46" s="98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activeCell="F17" sqref="F17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134</v>
      </c>
      <c r="B4" s="4" t="s">
        <v>118</v>
      </c>
      <c r="C4" s="5">
        <v>12.828834355828</v>
      </c>
      <c r="D4" s="5">
        <v>222.07854046447</v>
      </c>
      <c r="E4" s="4">
        <v>6</v>
      </c>
      <c r="F4" s="3" t="s">
        <v>134</v>
      </c>
      <c r="G4" s="5">
        <v>2849.0088096027998</v>
      </c>
      <c r="H4" s="6" t="s">
        <v>135</v>
      </c>
    </row>
    <row r="5" spans="1:8" ht="39" hidden="1" customHeight="1">
      <c r="A5" s="3" t="s">
        <v>136</v>
      </c>
      <c r="B5" s="4" t="s">
        <v>137</v>
      </c>
      <c r="C5" s="5">
        <v>84.355828220858996</v>
      </c>
      <c r="D5" s="5">
        <v>24.126470438877</v>
      </c>
      <c r="E5" s="4">
        <v>6</v>
      </c>
      <c r="F5" s="4"/>
      <c r="G5" s="5">
        <v>2035.2083959175</v>
      </c>
      <c r="H5" s="6"/>
    </row>
    <row r="6" spans="1:8" ht="39" hidden="1" customHeight="1">
      <c r="A6" s="3" t="s">
        <v>138</v>
      </c>
      <c r="B6" s="4" t="s">
        <v>137</v>
      </c>
      <c r="C6" s="5">
        <v>23.619631901839998</v>
      </c>
      <c r="D6" s="5">
        <v>90.702982039983993</v>
      </c>
      <c r="E6" s="4">
        <v>6</v>
      </c>
      <c r="F6" s="4"/>
      <c r="G6" s="5">
        <v>2142.3710481837002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CBCB90BAA6A94C7AAC2D6D51F4FA708C_12</vt:lpwstr>
  </property>
  <property fmtid="{D5CDD505-2E9C-101B-9397-08002B2CF9AE}" pid="3" name="KSOProductBuildVer">
    <vt:lpwstr>1049-12.2.0.20795</vt:lpwstr>
  </property>
</Properties>
</file>